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13_ncr:1_{880D996C-CCB8-4B45-8C49-B42A96C3ED99}" xr6:coauthVersionLast="43" xr6:coauthVersionMax="43" xr10:uidLastSave="{00000000-0000-0000-0000-000000000000}"/>
  <bookViews>
    <workbookView xWindow="-120" yWindow="-120" windowWidth="38640" windowHeight="20925" activeTab="1" xr2:uid="{00000000-000D-0000-FFFF-FFFF00000000}"/>
  </bookViews>
  <sheets>
    <sheet name="Booster-Rechner" sheetId="1" r:id="rId1"/>
    <sheet name="EXP-Rechner" sheetId="2" r:id="rId2"/>
    <sheet name="Resi-Rechner" sheetId="3" r:id="rId3"/>
    <sheet name="Flotten-Rechne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2" i="3" l="1"/>
  <c r="C22" i="3"/>
  <c r="G21" i="3"/>
  <c r="C21" i="3"/>
  <c r="G20" i="3"/>
  <c r="C20" i="3"/>
  <c r="G19" i="3"/>
  <c r="C19" i="3"/>
  <c r="G18" i="3"/>
  <c r="C18" i="3"/>
  <c r="G17" i="3"/>
  <c r="C17" i="3"/>
  <c r="G16" i="3"/>
  <c r="C16" i="3"/>
  <c r="G10" i="3"/>
  <c r="C10" i="3"/>
  <c r="G9" i="3"/>
  <c r="C9" i="3"/>
  <c r="G8" i="3"/>
  <c r="C8" i="3"/>
  <c r="G7" i="3"/>
  <c r="C7" i="3"/>
  <c r="G6" i="3"/>
  <c r="C6" i="3"/>
  <c r="G5" i="3"/>
  <c r="C5" i="3"/>
  <c r="G4" i="3"/>
  <c r="C4" i="3"/>
  <c r="D7" i="4"/>
  <c r="D6" i="4"/>
  <c r="D5" i="4"/>
  <c r="D4" i="4"/>
  <c r="D3" i="4"/>
  <c r="C8" i="2"/>
  <c r="C7" i="2"/>
  <c r="C6" i="2"/>
  <c r="C5" i="2"/>
  <c r="C4" i="2"/>
  <c r="C3" i="2"/>
  <c r="F3" i="1"/>
  <c r="F2" i="1"/>
  <c r="D23" i="1"/>
  <c r="D22" i="1"/>
  <c r="D21" i="1"/>
  <c r="D20" i="1"/>
  <c r="D19" i="1"/>
  <c r="D18" i="1"/>
  <c r="D17" i="1"/>
  <c r="D16" i="1"/>
  <c r="D10" i="1"/>
  <c r="D9" i="1"/>
  <c r="D8" i="1"/>
  <c r="D7" i="1"/>
  <c r="D6" i="1"/>
  <c r="D5" i="1"/>
  <c r="D4" i="1"/>
  <c r="D3" i="1"/>
  <c r="G23" i="3" l="1"/>
  <c r="J7" i="3" s="1"/>
  <c r="L7" i="3" s="1"/>
  <c r="C23" i="3"/>
  <c r="J6" i="3" s="1"/>
  <c r="L6" i="3" s="1"/>
  <c r="C10" i="2"/>
  <c r="C11" i="2" s="1"/>
  <c r="G11" i="3"/>
  <c r="J5" i="3" s="1"/>
  <c r="L5" i="3" s="1"/>
  <c r="C11" i="3"/>
  <c r="J4" i="3" s="1"/>
  <c r="L4" i="3" s="1"/>
  <c r="D8" i="4"/>
  <c r="D10" i="4" s="1"/>
  <c r="D24" i="1"/>
  <c r="H3" i="1" s="1"/>
  <c r="D11" i="1"/>
  <c r="H2" i="1" s="1"/>
  <c r="H4" i="1" l="1"/>
</calcChain>
</file>

<file path=xl/sharedStrings.xml><?xml version="1.0" encoding="utf-8"?>
<sst xmlns="http://schemas.openxmlformats.org/spreadsheetml/2006/main" count="78" uniqueCount="38">
  <si>
    <t>Anzahl</t>
  </si>
  <si>
    <t>Zeit</t>
  </si>
  <si>
    <t>Faktor in Min.</t>
  </si>
  <si>
    <t>Summe</t>
  </si>
  <si>
    <t>5 Min</t>
  </si>
  <si>
    <t>15 Min</t>
  </si>
  <si>
    <t>30 Min</t>
  </si>
  <si>
    <t>1 Std</t>
  </si>
  <si>
    <t>3 Std</t>
  </si>
  <si>
    <t>6 Std</t>
  </si>
  <si>
    <t>12 Std</t>
  </si>
  <si>
    <t>24 Std</t>
  </si>
  <si>
    <t>Booster-Rechner 1</t>
  </si>
  <si>
    <t>Booster-Rechner 2</t>
  </si>
  <si>
    <t>Gesamtrechner</t>
  </si>
  <si>
    <t>Gesamtboost</t>
  </si>
  <si>
    <t>EXP-Rechner</t>
  </si>
  <si>
    <t>Menge</t>
  </si>
  <si>
    <t>Summe mit Helden-boni</t>
  </si>
  <si>
    <t>Flotten-Rechner</t>
  </si>
  <si>
    <t>Schifftyp</t>
  </si>
  <si>
    <t>Faktor</t>
  </si>
  <si>
    <t>Anteil Flottenkapazität</t>
  </si>
  <si>
    <t>Fregatten</t>
  </si>
  <si>
    <t>Zerstörer</t>
  </si>
  <si>
    <t>Kreuzer</t>
  </si>
  <si>
    <t>Schlachtschiffe</t>
  </si>
  <si>
    <t>Schlachtschiffe T1</t>
  </si>
  <si>
    <t>Flottenkapzität aktuell</t>
  </si>
  <si>
    <t>Flottenkapazität MAX</t>
  </si>
  <si>
    <t>Flottenkapazität noch ungenützt</t>
  </si>
  <si>
    <t>Gold</t>
  </si>
  <si>
    <t>Metall</t>
  </si>
  <si>
    <t>Verhältnis</t>
  </si>
  <si>
    <t>Ressource</t>
  </si>
  <si>
    <t>Umgrechnet</t>
  </si>
  <si>
    <t>Thonium</t>
  </si>
  <si>
    <t>Dunkle Materie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</si>
</sst>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&quot;Tage&quot;\ hh:mm\ &quot;Std/Min&quot;"/>
  </numFmts>
  <fonts count="4" x14ac:knownFonts="1">
    <font>
      <sz val="11"/>
      <color theme="1"/>
      <name val="Calibri"/>
      <family val="2"/>
      <scheme val="minor"/>
    </font>
    <font>
      <b/>
      <sz val="11"/>
      <color rgb="FF99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3" fontId="0" fillId="3" borderId="4" xfId="0" applyNumberFormat="1" applyFill="1" applyBorder="1" applyAlignment="1">
      <alignment horizontal="left"/>
    </xf>
    <xf numFmtId="3" fontId="0" fillId="2" borderId="4" xfId="0" applyNumberFormat="1" applyFill="1" applyBorder="1" applyAlignment="1">
      <alignment horizontal="center"/>
    </xf>
    <xf numFmtId="3" fontId="0" fillId="0" borderId="3" xfId="0" applyNumberFormat="1" applyBorder="1"/>
    <xf numFmtId="164" fontId="1" fillId="2" borderId="3" xfId="0" applyNumberFormat="1" applyFont="1" applyFill="1" applyBorder="1"/>
    <xf numFmtId="164" fontId="0" fillId="0" borderId="4" xfId="0" applyNumberFormat="1" applyBorder="1"/>
    <xf numFmtId="164" fontId="1" fillId="2" borderId="4" xfId="0" applyNumberFormat="1" applyFont="1" applyFill="1" applyBorder="1"/>
    <xf numFmtId="3" fontId="0" fillId="0" borderId="4" xfId="0" applyNumberFormat="1" applyBorder="1"/>
    <xf numFmtId="3" fontId="1" fillId="2" borderId="4" xfId="0" applyNumberFormat="1" applyFont="1" applyFill="1" applyBorder="1"/>
    <xf numFmtId="0" fontId="0" fillId="2" borderId="4" xfId="0" applyFill="1" applyBorder="1" applyAlignment="1">
      <alignment horizontal="center"/>
    </xf>
    <xf numFmtId="3" fontId="2" fillId="2" borderId="4" xfId="0" applyNumberFormat="1" applyFont="1" applyFill="1" applyBorder="1"/>
    <xf numFmtId="3" fontId="0" fillId="2" borderId="4" xfId="0" applyNumberFormat="1" applyFill="1" applyBorder="1"/>
    <xf numFmtId="3" fontId="3" fillId="2" borderId="4" xfId="0" applyNumberFormat="1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3" fontId="0" fillId="4" borderId="4" xfId="0" applyNumberFormat="1" applyFill="1" applyBorder="1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6529672860137787E-2"/>
          <c:y val="4.7197631347849142E-2"/>
          <c:w val="0.73715133475069017"/>
          <c:h val="0.8961652110347319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429-4B8A-98F2-B5475CBEE7F5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429-4B8A-98F2-B5475CBEE7F5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429-4B8A-98F2-B5475CBEE7F5}"/>
              </c:ext>
            </c:extLst>
          </c:dPt>
          <c:dPt>
            <c:idx val="3"/>
            <c:bubble3D val="0"/>
            <c:spPr>
              <a:solidFill>
                <a:srgbClr val="7030A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429-4B8A-98F2-B5475CBEE7F5}"/>
              </c:ext>
            </c:extLst>
          </c:dPt>
          <c:dLbls>
            <c:spPr>
              <a:solidFill>
                <a:schemeClr val="tx1">
                  <a:lumMod val="95000"/>
                  <a:lumOff val="5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softEdge rad="635000"/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'Resi-Rechner'!$I$4:$I$7</c:f>
              <c:strCache>
                <c:ptCount val="4"/>
                <c:pt idx="0">
                  <c:v>Gold</c:v>
                </c:pt>
                <c:pt idx="1">
                  <c:v>Metall</c:v>
                </c:pt>
                <c:pt idx="2">
                  <c:v>Thonium</c:v>
                </c:pt>
                <c:pt idx="3">
                  <c:v>Dunkle Materie</c:v>
                </c:pt>
              </c:strCache>
            </c:strRef>
          </c:cat>
          <c:val>
            <c:numRef>
              <c:f>'Resi-Rechner'!$L$4:$L$7</c:f>
              <c:numCache>
                <c:formatCode>#,##0</c:formatCode>
                <c:ptCount val="4"/>
                <c:pt idx="0">
                  <c:v>314500000</c:v>
                </c:pt>
                <c:pt idx="1">
                  <c:v>281787000</c:v>
                </c:pt>
                <c:pt idx="2">
                  <c:v>380543000</c:v>
                </c:pt>
                <c:pt idx="3">
                  <c:v>30777000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429-4B8A-98F2-B5475CBEE7F5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5699849113063769E-3"/>
          <c:y val="6.3534170117416508E-2"/>
          <c:w val="0.75325750947798187"/>
          <c:h val="0.9175533050257677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32DB-4921-8660-4809397AE1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32DB-4921-8660-4809397AE18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32DB-4921-8660-4809397AE18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32DB-4921-8660-4809397AE182}"/>
              </c:ext>
            </c:extLst>
          </c:dPt>
          <c:dPt>
            <c:idx val="4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32DB-4921-8660-4809397AE182}"/>
              </c:ext>
            </c:extLst>
          </c:dPt>
          <c:dLbls>
            <c:spPr>
              <a:solidFill>
                <a:schemeClr val="tx1"/>
              </a:solidFill>
              <a:ln>
                <a:noFill/>
              </a:ln>
              <a:effectLst>
                <a:softEdge rad="635000"/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'Flotten-Rechner'!$A$3:$A$7</c:f>
              <c:strCache>
                <c:ptCount val="5"/>
                <c:pt idx="0">
                  <c:v>Fregatten</c:v>
                </c:pt>
                <c:pt idx="1">
                  <c:v>Zerstörer</c:v>
                </c:pt>
                <c:pt idx="2">
                  <c:v>Kreuzer</c:v>
                </c:pt>
                <c:pt idx="3">
                  <c:v>Schlachtschiffe</c:v>
                </c:pt>
                <c:pt idx="4">
                  <c:v>Schlachtschiffe T1</c:v>
                </c:pt>
              </c:strCache>
            </c:strRef>
          </c:cat>
          <c:val>
            <c:numRef>
              <c:f>'Flotten-Rechner'!$D$3:$D$7</c:f>
              <c:numCache>
                <c:formatCode>#,##0</c:formatCode>
                <c:ptCount val="5"/>
                <c:pt idx="0">
                  <c:v>75582</c:v>
                </c:pt>
                <c:pt idx="1">
                  <c:v>69790</c:v>
                </c:pt>
                <c:pt idx="2">
                  <c:v>80874</c:v>
                </c:pt>
                <c:pt idx="3">
                  <c:v>28345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2DB-4921-8660-4809397AE18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6826936488011"/>
          <c:y val="0.14333857192070837"/>
          <c:w val="0.22097769028871392"/>
          <c:h val="0.626738845144357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352424</xdr:colOff>
      <xdr:row>8</xdr:row>
      <xdr:rowOff>157162</xdr:rowOff>
    </xdr:from>
    <xdr:to>
      <xdr:col>13</xdr:col>
      <xdr:colOff>647700</xdr:colOff>
      <xdr:row>22</xdr:row>
      <xdr:rowOff>180975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10</xdr:col>
      <xdr:colOff>342900</xdr:colOff>
      <xdr:row>10</xdr:row>
      <xdr:rowOff>109538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workbookViewId="0">
      <selection activeCell="E28" sqref="E28"/>
    </sheetView>
  </sheetViews>
  <sheetFormatPr baseColWidth="10" defaultRowHeight="15" x14ac:dyDescent="0.25"/>
  <cols>
    <col min="4" max="4" width="29.5703125" customWidth="1"/>
    <col min="8" max="8" width="25.42578125" customWidth="1"/>
  </cols>
  <sheetData>
    <row r="1" spans="1:8" x14ac:dyDescent="0.25">
      <c r="A1" s="19" t="s">
        <v>12</v>
      </c>
      <c r="B1" s="20"/>
      <c r="C1" s="20"/>
      <c r="D1" s="21"/>
      <c r="F1" s="18" t="s">
        <v>14</v>
      </c>
      <c r="G1" s="18"/>
      <c r="H1" s="18"/>
    </row>
    <row r="2" spans="1:8" x14ac:dyDescent="0.25">
      <c r="A2" s="1" t="s">
        <v>0</v>
      </c>
      <c r="B2" s="1" t="s">
        <v>1</v>
      </c>
      <c r="C2" s="1" t="s">
        <v>2</v>
      </c>
      <c r="D2" s="2" t="s">
        <v>3</v>
      </c>
      <c r="F2" s="18" t="str">
        <f>A1</f>
        <v>Booster-Rechner 1</v>
      </c>
      <c r="G2" s="18"/>
      <c r="H2" s="7">
        <f>D11</f>
        <v>0</v>
      </c>
    </row>
    <row r="3" spans="1:8" x14ac:dyDescent="0.25">
      <c r="A3" s="3"/>
      <c r="B3" s="4" t="s">
        <v>4</v>
      </c>
      <c r="C3" s="4">
        <v>5</v>
      </c>
      <c r="D3" s="5">
        <f>A3*C3</f>
        <v>0</v>
      </c>
      <c r="F3" s="18" t="str">
        <f>A14</f>
        <v>Booster-Rechner 2</v>
      </c>
      <c r="G3" s="18"/>
      <c r="H3" s="7">
        <f>D24</f>
        <v>0</v>
      </c>
    </row>
    <row r="4" spans="1:8" x14ac:dyDescent="0.25">
      <c r="A4" s="3"/>
      <c r="B4" s="4" t="s">
        <v>5</v>
      </c>
      <c r="C4" s="4">
        <v>15</v>
      </c>
      <c r="D4" s="5">
        <f t="shared" ref="D4:D10" si="0">A4*C4</f>
        <v>0</v>
      </c>
      <c r="F4" s="18" t="s">
        <v>15</v>
      </c>
      <c r="G4" s="18"/>
      <c r="H4" s="8">
        <f>H2+H3</f>
        <v>0</v>
      </c>
    </row>
    <row r="5" spans="1:8" x14ac:dyDescent="0.25">
      <c r="A5" s="3"/>
      <c r="B5" s="4" t="s">
        <v>6</v>
      </c>
      <c r="C5" s="4">
        <v>30</v>
      </c>
      <c r="D5" s="5">
        <f t="shared" si="0"/>
        <v>0</v>
      </c>
    </row>
    <row r="6" spans="1:8" x14ac:dyDescent="0.25">
      <c r="A6" s="3"/>
      <c r="B6" s="4" t="s">
        <v>7</v>
      </c>
      <c r="C6" s="4">
        <v>60</v>
      </c>
      <c r="D6" s="5">
        <f t="shared" si="0"/>
        <v>0</v>
      </c>
    </row>
    <row r="7" spans="1:8" x14ac:dyDescent="0.25">
      <c r="A7" s="3"/>
      <c r="B7" s="4" t="s">
        <v>8</v>
      </c>
      <c r="C7" s="4">
        <v>180</v>
      </c>
      <c r="D7" s="5">
        <f t="shared" si="0"/>
        <v>0</v>
      </c>
    </row>
    <row r="8" spans="1:8" x14ac:dyDescent="0.25">
      <c r="A8" s="3"/>
      <c r="B8" s="4" t="s">
        <v>9</v>
      </c>
      <c r="C8" s="4">
        <v>360</v>
      </c>
      <c r="D8" s="5">
        <f t="shared" si="0"/>
        <v>0</v>
      </c>
    </row>
    <row r="9" spans="1:8" x14ac:dyDescent="0.25">
      <c r="A9" s="3"/>
      <c r="B9" s="4" t="s">
        <v>10</v>
      </c>
      <c r="C9" s="4">
        <v>720</v>
      </c>
      <c r="D9" s="5">
        <f t="shared" si="0"/>
        <v>0</v>
      </c>
    </row>
    <row r="10" spans="1:8" x14ac:dyDescent="0.25">
      <c r="A10" s="3"/>
      <c r="B10" s="4" t="s">
        <v>11</v>
      </c>
      <c r="C10" s="4">
        <v>1440</v>
      </c>
      <c r="D10" s="5">
        <f t="shared" si="0"/>
        <v>0</v>
      </c>
    </row>
    <row r="11" spans="1:8" x14ac:dyDescent="0.25">
      <c r="A11" s="19" t="s">
        <v>3</v>
      </c>
      <c r="B11" s="20"/>
      <c r="C11" s="21"/>
      <c r="D11" s="6">
        <f>(SUM(D3:D10)/60)/24</f>
        <v>0</v>
      </c>
    </row>
    <row r="14" spans="1:8" x14ac:dyDescent="0.25">
      <c r="A14" s="19" t="s">
        <v>13</v>
      </c>
      <c r="B14" s="20"/>
      <c r="C14" s="20"/>
      <c r="D14" s="21"/>
    </row>
    <row r="15" spans="1:8" x14ac:dyDescent="0.25">
      <c r="A15" s="1" t="s">
        <v>0</v>
      </c>
      <c r="B15" s="1" t="s">
        <v>1</v>
      </c>
      <c r="C15" s="1" t="s">
        <v>2</v>
      </c>
      <c r="D15" s="2" t="s">
        <v>3</v>
      </c>
    </row>
    <row r="16" spans="1:8" x14ac:dyDescent="0.25">
      <c r="A16" s="3"/>
      <c r="B16" s="4" t="s">
        <v>4</v>
      </c>
      <c r="C16" s="4">
        <v>5</v>
      </c>
      <c r="D16" s="5">
        <f>A16*C16</f>
        <v>0</v>
      </c>
    </row>
    <row r="17" spans="1:4" x14ac:dyDescent="0.25">
      <c r="A17" s="3"/>
      <c r="B17" s="4" t="s">
        <v>5</v>
      </c>
      <c r="C17" s="4">
        <v>15</v>
      </c>
      <c r="D17" s="5">
        <f t="shared" ref="D17:D23" si="1">A17*C17</f>
        <v>0</v>
      </c>
    </row>
    <row r="18" spans="1:4" x14ac:dyDescent="0.25">
      <c r="A18" s="3"/>
      <c r="B18" s="4" t="s">
        <v>6</v>
      </c>
      <c r="C18" s="4">
        <v>30</v>
      </c>
      <c r="D18" s="5">
        <f t="shared" si="1"/>
        <v>0</v>
      </c>
    </row>
    <row r="19" spans="1:4" x14ac:dyDescent="0.25">
      <c r="A19" s="3"/>
      <c r="B19" s="4" t="s">
        <v>7</v>
      </c>
      <c r="C19" s="4">
        <v>60</v>
      </c>
      <c r="D19" s="5">
        <f t="shared" si="1"/>
        <v>0</v>
      </c>
    </row>
    <row r="20" spans="1:4" x14ac:dyDescent="0.25">
      <c r="A20" s="3"/>
      <c r="B20" s="4" t="s">
        <v>8</v>
      </c>
      <c r="C20" s="4">
        <v>180</v>
      </c>
      <c r="D20" s="5">
        <f t="shared" si="1"/>
        <v>0</v>
      </c>
    </row>
    <row r="21" spans="1:4" x14ac:dyDescent="0.25">
      <c r="A21" s="3"/>
      <c r="B21" s="4" t="s">
        <v>9</v>
      </c>
      <c r="C21" s="4">
        <v>360</v>
      </c>
      <c r="D21" s="5">
        <f t="shared" si="1"/>
        <v>0</v>
      </c>
    </row>
    <row r="22" spans="1:4" x14ac:dyDescent="0.25">
      <c r="A22" s="3"/>
      <c r="B22" s="4" t="s">
        <v>10</v>
      </c>
      <c r="C22" s="4">
        <v>720</v>
      </c>
      <c r="D22" s="5">
        <f t="shared" si="1"/>
        <v>0</v>
      </c>
    </row>
    <row r="23" spans="1:4" x14ac:dyDescent="0.25">
      <c r="A23" s="3"/>
      <c r="B23" s="4" t="s">
        <v>11</v>
      </c>
      <c r="C23" s="4">
        <v>1440</v>
      </c>
      <c r="D23" s="5">
        <f t="shared" si="1"/>
        <v>0</v>
      </c>
    </row>
    <row r="24" spans="1:4" x14ac:dyDescent="0.25">
      <c r="A24" s="19" t="s">
        <v>3</v>
      </c>
      <c r="B24" s="20"/>
      <c r="C24" s="21"/>
      <c r="D24" s="6">
        <f>(SUM(D16:D23)/60)/24</f>
        <v>0</v>
      </c>
    </row>
  </sheetData>
  <mergeCells count="8">
    <mergeCell ref="A11:C11"/>
    <mergeCell ref="A14:D14"/>
    <mergeCell ref="A24:C24"/>
    <mergeCell ref="F1:H1"/>
    <mergeCell ref="F2:G2"/>
    <mergeCell ref="F3:G3"/>
    <mergeCell ref="F4:G4"/>
    <mergeCell ref="A1:D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tabSelected="1" workbookViewId="0">
      <selection activeCell="A5" sqref="A5"/>
    </sheetView>
  </sheetViews>
  <sheetFormatPr baseColWidth="10" defaultRowHeight="15" x14ac:dyDescent="0.25"/>
  <cols>
    <col min="1" max="1" width="12" customWidth="1"/>
    <col min="2" max="2" width="17.28515625" customWidth="1"/>
    <col min="3" max="3" width="12.85546875" customWidth="1"/>
  </cols>
  <sheetData>
    <row r="1" spans="1:3" x14ac:dyDescent="0.25">
      <c r="A1" s="18" t="s">
        <v>16</v>
      </c>
      <c r="B1" s="18"/>
      <c r="C1" s="18"/>
    </row>
    <row r="2" spans="1:3" x14ac:dyDescent="0.25">
      <c r="A2" s="1" t="s">
        <v>0</v>
      </c>
      <c r="B2" s="1" t="s">
        <v>17</v>
      </c>
      <c r="C2" s="1" t="s">
        <v>3</v>
      </c>
    </row>
    <row r="3" spans="1:3" x14ac:dyDescent="0.25">
      <c r="A3" s="3">
        <v>2900</v>
      </c>
      <c r="B3" s="4">
        <v>100</v>
      </c>
      <c r="C3" s="9">
        <f>A3*B3</f>
        <v>290000</v>
      </c>
    </row>
    <row r="4" spans="1:3" x14ac:dyDescent="0.25">
      <c r="A4" s="3">
        <v>891</v>
      </c>
      <c r="B4" s="4">
        <v>500</v>
      </c>
      <c r="C4" s="9">
        <f t="shared" ref="C4:C8" si="0">A4*B4</f>
        <v>445500</v>
      </c>
    </row>
    <row r="5" spans="1:3" x14ac:dyDescent="0.25">
      <c r="A5" s="3">
        <v>420</v>
      </c>
      <c r="B5" s="4">
        <v>1000</v>
      </c>
      <c r="C5" s="9">
        <f t="shared" si="0"/>
        <v>420000</v>
      </c>
    </row>
    <row r="6" spans="1:3" x14ac:dyDescent="0.25">
      <c r="A6" s="3">
        <v>95</v>
      </c>
      <c r="B6" s="4">
        <v>5000</v>
      </c>
      <c r="C6" s="9">
        <f t="shared" si="0"/>
        <v>475000</v>
      </c>
    </row>
    <row r="7" spans="1:3" x14ac:dyDescent="0.25">
      <c r="A7" s="3">
        <v>18</v>
      </c>
      <c r="B7" s="4">
        <v>10000</v>
      </c>
      <c r="C7" s="9">
        <f t="shared" si="0"/>
        <v>180000</v>
      </c>
    </row>
    <row r="8" spans="1:3" x14ac:dyDescent="0.25">
      <c r="A8" s="3">
        <v>3</v>
      </c>
      <c r="B8" s="4">
        <v>50000</v>
      </c>
      <c r="C8" s="9">
        <f t="shared" si="0"/>
        <v>150000</v>
      </c>
    </row>
    <row r="9" spans="1:3" x14ac:dyDescent="0.25">
      <c r="A9" s="3"/>
      <c r="B9" s="4"/>
      <c r="C9" s="9"/>
    </row>
    <row r="10" spans="1:3" x14ac:dyDescent="0.25">
      <c r="A10" s="18" t="s">
        <v>3</v>
      </c>
      <c r="B10" s="18"/>
      <c r="C10" s="10">
        <f>SUM(C3:C9)</f>
        <v>1960500</v>
      </c>
    </row>
    <row r="11" spans="1:3" x14ac:dyDescent="0.25">
      <c r="A11" s="18" t="s">
        <v>18</v>
      </c>
      <c r="B11" s="18"/>
      <c r="C11" s="10">
        <f>((C10*25.7)/100)+C10</f>
        <v>2464348.5</v>
      </c>
    </row>
  </sheetData>
  <mergeCells count="3">
    <mergeCell ref="A1:C1"/>
    <mergeCell ref="A10:B10"/>
    <mergeCell ref="A11:B1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23"/>
  <sheetViews>
    <sheetView workbookViewId="0">
      <selection activeCell="A17" sqref="A17"/>
    </sheetView>
  </sheetViews>
  <sheetFormatPr baseColWidth="10" defaultRowHeight="15" x14ac:dyDescent="0.25"/>
  <sheetData>
    <row r="2" spans="1:12" x14ac:dyDescent="0.25">
      <c r="A2" s="18" t="s">
        <v>31</v>
      </c>
      <c r="B2" s="18"/>
      <c r="C2" s="18"/>
      <c r="E2" s="18" t="s">
        <v>32</v>
      </c>
      <c r="F2" s="18"/>
      <c r="G2" s="18"/>
      <c r="I2" s="18" t="s">
        <v>33</v>
      </c>
      <c r="J2" s="18"/>
      <c r="K2" s="18"/>
      <c r="L2" s="18"/>
    </row>
    <row r="3" spans="1:12" x14ac:dyDescent="0.25">
      <c r="A3" s="1" t="s">
        <v>0</v>
      </c>
      <c r="B3" s="1" t="s">
        <v>17</v>
      </c>
      <c r="C3" s="1" t="s">
        <v>3</v>
      </c>
      <c r="E3" s="1" t="s">
        <v>0</v>
      </c>
      <c r="F3" s="1" t="s">
        <v>17</v>
      </c>
      <c r="G3" s="1" t="s">
        <v>3</v>
      </c>
      <c r="I3" s="1" t="s">
        <v>34</v>
      </c>
      <c r="J3" s="1" t="s">
        <v>17</v>
      </c>
      <c r="K3" s="1" t="s">
        <v>21</v>
      </c>
      <c r="L3" s="1" t="s">
        <v>35</v>
      </c>
    </row>
    <row r="4" spans="1:12" x14ac:dyDescent="0.25">
      <c r="A4" s="3">
        <v>293850</v>
      </c>
      <c r="B4" s="4">
        <v>1000</v>
      </c>
      <c r="C4" s="9">
        <f>A4*B4</f>
        <v>293850000</v>
      </c>
      <c r="E4" s="17">
        <v>261117</v>
      </c>
      <c r="F4" s="4">
        <v>1000</v>
      </c>
      <c r="G4" s="9">
        <f>E4*F4</f>
        <v>261117000</v>
      </c>
      <c r="I4" s="15" t="s">
        <v>31</v>
      </c>
      <c r="J4" s="9">
        <f>C11</f>
        <v>314500000</v>
      </c>
      <c r="K4" s="16">
        <v>1</v>
      </c>
      <c r="L4" s="9">
        <f>J4*K4</f>
        <v>314500000</v>
      </c>
    </row>
    <row r="5" spans="1:12" x14ac:dyDescent="0.25">
      <c r="A5" s="17">
        <v>295</v>
      </c>
      <c r="B5" s="4">
        <v>10000</v>
      </c>
      <c r="C5" s="9">
        <f t="shared" ref="C5:C10" si="0">A5*B5</f>
        <v>2950000</v>
      </c>
      <c r="E5" s="17">
        <v>337</v>
      </c>
      <c r="F5" s="4">
        <v>10000</v>
      </c>
      <c r="G5" s="9">
        <f t="shared" ref="G5:G10" si="1">E5*F5</f>
        <v>3370000</v>
      </c>
      <c r="I5" s="15" t="s">
        <v>32</v>
      </c>
      <c r="J5" s="9">
        <f>G11</f>
        <v>281787000</v>
      </c>
      <c r="K5" s="16">
        <v>1</v>
      </c>
      <c r="L5" s="9">
        <f t="shared" ref="L5:L7" si="2">J5*K5</f>
        <v>281787000</v>
      </c>
    </row>
    <row r="6" spans="1:12" x14ac:dyDescent="0.25">
      <c r="A6" s="17">
        <v>100</v>
      </c>
      <c r="B6" s="4">
        <v>50000</v>
      </c>
      <c r="C6" s="9">
        <f t="shared" si="0"/>
        <v>5000000</v>
      </c>
      <c r="E6" s="17">
        <v>100</v>
      </c>
      <c r="F6" s="4">
        <v>50000</v>
      </c>
      <c r="G6" s="9">
        <f t="shared" si="1"/>
        <v>5000000</v>
      </c>
      <c r="I6" s="15" t="s">
        <v>36</v>
      </c>
      <c r="J6" s="9">
        <f>C23</f>
        <v>76108600</v>
      </c>
      <c r="K6" s="16">
        <v>5</v>
      </c>
      <c r="L6" s="9">
        <f t="shared" si="2"/>
        <v>380543000</v>
      </c>
    </row>
    <row r="7" spans="1:12" x14ac:dyDescent="0.25">
      <c r="A7" s="17">
        <v>127</v>
      </c>
      <c r="B7" s="4">
        <v>100000</v>
      </c>
      <c r="C7" s="9">
        <f t="shared" si="0"/>
        <v>12700000</v>
      </c>
      <c r="E7" s="17">
        <v>123</v>
      </c>
      <c r="F7" s="4">
        <v>100000</v>
      </c>
      <c r="G7" s="9">
        <f t="shared" si="1"/>
        <v>12300000</v>
      </c>
      <c r="I7" s="15" t="s">
        <v>37</v>
      </c>
      <c r="J7" s="9">
        <f>G23</f>
        <v>1231080</v>
      </c>
      <c r="K7" s="16">
        <v>25</v>
      </c>
      <c r="L7" s="9">
        <f t="shared" si="2"/>
        <v>30777000</v>
      </c>
    </row>
    <row r="8" spans="1:12" x14ac:dyDescent="0.25">
      <c r="A8" s="17"/>
      <c r="B8" s="4">
        <v>500000</v>
      </c>
      <c r="C8" s="9">
        <f t="shared" si="0"/>
        <v>0</v>
      </c>
      <c r="E8" s="17"/>
      <c r="F8" s="4">
        <v>500000</v>
      </c>
      <c r="G8" s="9">
        <f t="shared" si="1"/>
        <v>0</v>
      </c>
    </row>
    <row r="9" spans="1:12" x14ac:dyDescent="0.25">
      <c r="A9" s="17"/>
      <c r="B9" s="4">
        <v>1000000</v>
      </c>
      <c r="C9" s="9">
        <f t="shared" si="0"/>
        <v>0</v>
      </c>
      <c r="E9" s="17"/>
      <c r="F9" s="4">
        <v>1000000</v>
      </c>
      <c r="G9" s="9">
        <f t="shared" si="1"/>
        <v>0</v>
      </c>
    </row>
    <row r="10" spans="1:12" x14ac:dyDescent="0.25">
      <c r="A10" s="17"/>
      <c r="B10" s="4">
        <v>2000000</v>
      </c>
      <c r="C10" s="9">
        <f t="shared" si="0"/>
        <v>0</v>
      </c>
      <c r="E10" s="17"/>
      <c r="F10" s="4">
        <v>2000000</v>
      </c>
      <c r="G10" s="9">
        <f t="shared" si="1"/>
        <v>0</v>
      </c>
    </row>
    <row r="11" spans="1:12" x14ac:dyDescent="0.25">
      <c r="A11" s="18" t="s">
        <v>3</v>
      </c>
      <c r="B11" s="18"/>
      <c r="C11" s="10">
        <f>SUM(C4:C10)</f>
        <v>314500000</v>
      </c>
      <c r="E11" s="18" t="s">
        <v>3</v>
      </c>
      <c r="F11" s="18"/>
      <c r="G11" s="10">
        <f>SUM(G4:G10)</f>
        <v>281787000</v>
      </c>
    </row>
    <row r="14" spans="1:12" x14ac:dyDescent="0.25">
      <c r="A14" s="18" t="s">
        <v>36</v>
      </c>
      <c r="B14" s="18"/>
      <c r="C14" s="18"/>
      <c r="E14" s="18" t="s">
        <v>37</v>
      </c>
      <c r="F14" s="18"/>
      <c r="G14" s="18"/>
    </row>
    <row r="15" spans="1:12" x14ac:dyDescent="0.25">
      <c r="A15" s="1" t="s">
        <v>0</v>
      </c>
      <c r="B15" s="1" t="s">
        <v>17</v>
      </c>
      <c r="C15" s="1" t="s">
        <v>3</v>
      </c>
      <c r="E15" s="1" t="s">
        <v>0</v>
      </c>
      <c r="F15" s="1" t="s">
        <v>17</v>
      </c>
      <c r="G15" s="1" t="s">
        <v>3</v>
      </c>
    </row>
    <row r="16" spans="1:12" x14ac:dyDescent="0.25">
      <c r="A16" s="17">
        <v>359063</v>
      </c>
      <c r="B16" s="4">
        <v>200</v>
      </c>
      <c r="C16" s="9">
        <f t="shared" ref="C16:C22" si="3">A16*B16</f>
        <v>71812600</v>
      </c>
      <c r="E16" s="17">
        <v>30477</v>
      </c>
      <c r="F16" s="4">
        <v>40</v>
      </c>
      <c r="G16" s="9">
        <f t="shared" ref="G16:G22" si="4">E16*F16</f>
        <v>1219080</v>
      </c>
    </row>
    <row r="17" spans="1:7" x14ac:dyDescent="0.25">
      <c r="A17" s="17">
        <v>338</v>
      </c>
      <c r="B17" s="4">
        <v>2000</v>
      </c>
      <c r="C17" s="9">
        <f t="shared" si="3"/>
        <v>676000</v>
      </c>
      <c r="E17" s="17"/>
      <c r="F17" s="4">
        <v>400</v>
      </c>
      <c r="G17" s="9">
        <f t="shared" si="4"/>
        <v>0</v>
      </c>
    </row>
    <row r="18" spans="1:7" x14ac:dyDescent="0.25">
      <c r="A18" s="17">
        <v>106</v>
      </c>
      <c r="B18" s="4">
        <v>10000</v>
      </c>
      <c r="C18" s="9">
        <f t="shared" si="3"/>
        <v>1060000</v>
      </c>
      <c r="E18" s="17">
        <v>6</v>
      </c>
      <c r="F18" s="4">
        <v>2000</v>
      </c>
      <c r="G18" s="9">
        <f t="shared" si="4"/>
        <v>12000</v>
      </c>
    </row>
    <row r="19" spans="1:7" x14ac:dyDescent="0.25">
      <c r="A19" s="17">
        <v>128</v>
      </c>
      <c r="B19" s="4">
        <v>20000</v>
      </c>
      <c r="C19" s="9">
        <f t="shared" si="3"/>
        <v>2560000</v>
      </c>
      <c r="E19" s="17"/>
      <c r="F19" s="4">
        <v>4000</v>
      </c>
      <c r="G19" s="9">
        <f t="shared" si="4"/>
        <v>0</v>
      </c>
    </row>
    <row r="20" spans="1:7" x14ac:dyDescent="0.25">
      <c r="A20" s="17"/>
      <c r="B20" s="4">
        <v>100000</v>
      </c>
      <c r="C20" s="9">
        <f t="shared" si="3"/>
        <v>0</v>
      </c>
      <c r="E20" s="17"/>
      <c r="F20" s="4">
        <v>20000</v>
      </c>
      <c r="G20" s="9">
        <f t="shared" si="4"/>
        <v>0</v>
      </c>
    </row>
    <row r="21" spans="1:7" x14ac:dyDescent="0.25">
      <c r="A21" s="17"/>
      <c r="B21" s="4">
        <v>200000</v>
      </c>
      <c r="C21" s="9">
        <f t="shared" si="3"/>
        <v>0</v>
      </c>
      <c r="E21" s="17"/>
      <c r="F21" s="4">
        <v>40000</v>
      </c>
      <c r="G21" s="9">
        <f t="shared" si="4"/>
        <v>0</v>
      </c>
    </row>
    <row r="22" spans="1:7" x14ac:dyDescent="0.25">
      <c r="A22" s="17"/>
      <c r="B22" s="4">
        <v>1000000</v>
      </c>
      <c r="C22" s="9">
        <f t="shared" si="3"/>
        <v>0</v>
      </c>
      <c r="E22" s="17"/>
      <c r="F22" s="4">
        <v>200000</v>
      </c>
      <c r="G22" s="9">
        <f t="shared" si="4"/>
        <v>0</v>
      </c>
    </row>
    <row r="23" spans="1:7" x14ac:dyDescent="0.25">
      <c r="A23" s="18" t="s">
        <v>3</v>
      </c>
      <c r="B23" s="18"/>
      <c r="C23" s="10">
        <f>SUM(C16:C22)</f>
        <v>76108600</v>
      </c>
      <c r="E23" s="18" t="s">
        <v>3</v>
      </c>
      <c r="F23" s="18"/>
      <c r="G23" s="10">
        <f>SUM(G16:G22)</f>
        <v>1231080</v>
      </c>
    </row>
  </sheetData>
  <mergeCells count="9">
    <mergeCell ref="A23:B23"/>
    <mergeCell ref="E23:F23"/>
    <mergeCell ref="A2:C2"/>
    <mergeCell ref="E2:G2"/>
    <mergeCell ref="I2:L2"/>
    <mergeCell ref="A11:B11"/>
    <mergeCell ref="E11:F11"/>
    <mergeCell ref="A14:C14"/>
    <mergeCell ref="E14:G14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workbookViewId="0">
      <selection activeCell="I25" sqref="I25"/>
    </sheetView>
  </sheetViews>
  <sheetFormatPr baseColWidth="10" defaultRowHeight="15" x14ac:dyDescent="0.25"/>
  <cols>
    <col min="1" max="1" width="16.85546875" bestFit="1" customWidth="1"/>
    <col min="2" max="2" width="17.28515625" customWidth="1"/>
    <col min="3" max="3" width="12.5703125" customWidth="1"/>
    <col min="4" max="4" width="27.5703125" customWidth="1"/>
  </cols>
  <sheetData>
    <row r="1" spans="1:4" x14ac:dyDescent="0.25">
      <c r="A1" s="18" t="s">
        <v>19</v>
      </c>
      <c r="B1" s="18"/>
      <c r="C1" s="18"/>
      <c r="D1" s="18"/>
    </row>
    <row r="2" spans="1:4" x14ac:dyDescent="0.25">
      <c r="A2" s="1" t="s">
        <v>20</v>
      </c>
      <c r="B2" s="1" t="s">
        <v>0</v>
      </c>
      <c r="C2" s="1" t="s">
        <v>21</v>
      </c>
      <c r="D2" s="1" t="s">
        <v>22</v>
      </c>
    </row>
    <row r="3" spans="1:4" x14ac:dyDescent="0.25">
      <c r="A3" s="1" t="s">
        <v>23</v>
      </c>
      <c r="B3" s="3">
        <v>75582</v>
      </c>
      <c r="C3" s="11">
        <v>1</v>
      </c>
      <c r="D3" s="9">
        <f>B3*C3</f>
        <v>75582</v>
      </c>
    </row>
    <row r="4" spans="1:4" x14ac:dyDescent="0.25">
      <c r="A4" s="1" t="s">
        <v>24</v>
      </c>
      <c r="B4" s="3">
        <v>34895</v>
      </c>
      <c r="C4" s="11">
        <v>2</v>
      </c>
      <c r="D4" s="9">
        <f t="shared" ref="D4:D7" si="0">B4*C4</f>
        <v>69790</v>
      </c>
    </row>
    <row r="5" spans="1:4" x14ac:dyDescent="0.25">
      <c r="A5" s="1" t="s">
        <v>25</v>
      </c>
      <c r="B5" s="3">
        <v>26958</v>
      </c>
      <c r="C5" s="11">
        <v>3</v>
      </c>
      <c r="D5" s="9">
        <f t="shared" si="0"/>
        <v>80874</v>
      </c>
    </row>
    <row r="6" spans="1:4" x14ac:dyDescent="0.25">
      <c r="A6" s="1" t="s">
        <v>26</v>
      </c>
      <c r="B6" s="3">
        <v>5669</v>
      </c>
      <c r="C6" s="11">
        <v>5</v>
      </c>
      <c r="D6" s="9">
        <f t="shared" si="0"/>
        <v>28345</v>
      </c>
    </row>
    <row r="7" spans="1:4" x14ac:dyDescent="0.25">
      <c r="A7" s="1" t="s">
        <v>27</v>
      </c>
      <c r="B7" s="3"/>
      <c r="C7" s="11">
        <v>5</v>
      </c>
      <c r="D7" s="9">
        <f t="shared" si="0"/>
        <v>0</v>
      </c>
    </row>
    <row r="8" spans="1:4" x14ac:dyDescent="0.25">
      <c r="A8" s="19" t="s">
        <v>28</v>
      </c>
      <c r="B8" s="20"/>
      <c r="C8" s="21"/>
      <c r="D8" s="12">
        <f>SUM(D3:D7)</f>
        <v>254591</v>
      </c>
    </row>
    <row r="9" spans="1:4" x14ac:dyDescent="0.25">
      <c r="A9" s="19" t="s">
        <v>29</v>
      </c>
      <c r="B9" s="20"/>
      <c r="C9" s="21"/>
      <c r="D9" s="13">
        <v>301719</v>
      </c>
    </row>
    <row r="10" spans="1:4" x14ac:dyDescent="0.25">
      <c r="A10" s="19" t="s">
        <v>30</v>
      </c>
      <c r="B10" s="20"/>
      <c r="C10" s="21"/>
      <c r="D10" s="14">
        <f>D9-D8</f>
        <v>47128</v>
      </c>
    </row>
  </sheetData>
  <mergeCells count="4">
    <mergeCell ref="A1:D1"/>
    <mergeCell ref="A9:C9"/>
    <mergeCell ref="A10:C10"/>
    <mergeCell ref="A8:C8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Booster-Rechner</vt:lpstr>
      <vt:lpstr>EXP-Rechner</vt:lpstr>
      <vt:lpstr>Resi-Rechner</vt:lpstr>
      <vt:lpstr>Flotten-Rechner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dirnberger</dc:creator>
  <cp:lastModifiedBy>Christian Genthner</cp:lastModifiedBy>
  <dcterms:created xsi:type="dcterms:W3CDTF">2019-08-16T21:09:21Z</dcterms:created>
  <dcterms:modified xsi:type="dcterms:W3CDTF">2019-08-17T04:15:43Z</dcterms:modified>
</cp:coreProperties>
</file>